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quina Anterior\Documents\DPE\2024\"/>
    </mc:Choice>
  </mc:AlternateContent>
  <bookViews>
    <workbookView xWindow="0" yWindow="0" windowWidth="20490" windowHeight="7650" activeTab="1"/>
  </bookViews>
  <sheets>
    <sheet name="PGB Tucumán" sheetId="1" r:id="rId1"/>
    <sheet name="PGB Agricultura" sheetId="8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2" i="1" l="1"/>
  <c r="B59" i="1" l="1"/>
  <c r="B54" i="1" l="1"/>
  <c r="B51" i="1" l="1"/>
  <c r="B65" i="1"/>
  <c r="B48" i="1"/>
  <c r="B45" i="1"/>
  <c r="B37" i="1" l="1"/>
  <c r="B11" i="1"/>
  <c r="B8" i="1"/>
  <c r="B4" i="1" l="1"/>
  <c r="B72" i="1" l="1"/>
  <c r="C72" i="1" l="1"/>
  <c r="C64" i="1"/>
  <c r="C56" i="1"/>
  <c r="C40" i="1"/>
  <c r="C32" i="1"/>
  <c r="C24" i="1"/>
  <c r="C16" i="1"/>
  <c r="C71" i="1"/>
  <c r="C63" i="1"/>
  <c r="C55" i="1"/>
  <c r="C47" i="1"/>
  <c r="C39" i="1"/>
  <c r="C31" i="1"/>
  <c r="C23" i="1"/>
  <c r="C15" i="1"/>
  <c r="C7" i="1"/>
  <c r="C70" i="1"/>
  <c r="C46" i="1"/>
  <c r="C38" i="1"/>
  <c r="C30" i="1"/>
  <c r="C22" i="1"/>
  <c r="C14" i="1"/>
  <c r="C6" i="1"/>
  <c r="C69" i="1"/>
  <c r="C61" i="1"/>
  <c r="C53" i="1"/>
  <c r="C29" i="1"/>
  <c r="C21" i="1"/>
  <c r="C13" i="1"/>
  <c r="C5" i="1"/>
  <c r="C68" i="1"/>
  <c r="C60" i="1"/>
  <c r="C52" i="1"/>
  <c r="C44" i="1"/>
  <c r="C36" i="1"/>
  <c r="C28" i="1"/>
  <c r="C20" i="1"/>
  <c r="C12" i="1"/>
  <c r="C42" i="1"/>
  <c r="C19" i="1"/>
  <c r="C41" i="1"/>
  <c r="C18" i="1"/>
  <c r="C57" i="1"/>
  <c r="C34" i="1"/>
  <c r="C26" i="1"/>
  <c r="C25" i="1"/>
  <c r="C58" i="1"/>
  <c r="C35" i="1"/>
  <c r="C17" i="1"/>
  <c r="C67" i="1"/>
  <c r="C66" i="1"/>
  <c r="C33" i="1"/>
  <c r="C10" i="1"/>
  <c r="C50" i="1"/>
  <c r="C27" i="1"/>
  <c r="C9" i="1"/>
  <c r="C49" i="1"/>
  <c r="C43" i="1"/>
  <c r="B76" i="1"/>
  <c r="C62" i="1"/>
  <c r="C59" i="1"/>
  <c r="C54" i="1"/>
  <c r="C48" i="1"/>
  <c r="C65" i="1"/>
  <c r="C45" i="1"/>
  <c r="C51" i="1"/>
  <c r="C8" i="1"/>
  <c r="C11" i="1"/>
  <c r="C37" i="1"/>
  <c r="C4" i="1"/>
</calcChain>
</file>

<file path=xl/sharedStrings.xml><?xml version="1.0" encoding="utf-8"?>
<sst xmlns="http://schemas.openxmlformats.org/spreadsheetml/2006/main" count="96" uniqueCount="95">
  <si>
    <t>SECTOR</t>
  </si>
  <si>
    <t>VAB</t>
  </si>
  <si>
    <t xml:space="preserve"> AGRICULTURA ,GANADERIA,CAZA Y SILVICULTURA. </t>
  </si>
  <si>
    <t>Agricultura, ganaderia, caza y servicios conexos</t>
  </si>
  <si>
    <t>Silvicultura, extracción de madera y servicios conexos</t>
  </si>
  <si>
    <t>PESCA</t>
  </si>
  <si>
    <t>EXPLOTACIÓN DE MINAS Y CANTERAS</t>
  </si>
  <si>
    <t>Extracción de carbón y lignito; extracción de turba. Extracción de petróleo crudo y gas natural; actividades de servicios relacionadas con la extracción de petróleo y gas, excepto las actividades de prospección.</t>
  </si>
  <si>
    <t>Extracción de minerales metalíferos. Explotación de  minas y canteras n.c.p.</t>
  </si>
  <si>
    <t>INDUSTRIA MANUFACTURERA</t>
  </si>
  <si>
    <t>Elaboración de productos alimenticios y bebidas</t>
  </si>
  <si>
    <t>Elaboración de productos de tabaco</t>
  </si>
  <si>
    <t>Fabricación de productos textiles</t>
  </si>
  <si>
    <t>Fabricación de prendas de vestir; terminación y teñido de pieles</t>
  </si>
  <si>
    <t>Curtido y terminación de cueros; fabricación de artículos de marroquinería, talabartería y calzado y de sus partes</t>
  </si>
  <si>
    <t>Producción de madera y fabricación de productos de madera y corcho, excepto muebles; fabricación de artículos de paja y de materiales trenzables</t>
  </si>
  <si>
    <t>Fabricación de papel y de  productos de papel</t>
  </si>
  <si>
    <t>Edición e impresión; reproducción de grabaciones</t>
  </si>
  <si>
    <t>Fabricación de coque, productos de la refinación del petróleo y combustible nuclear</t>
  </si>
  <si>
    <t>Fabricación de sustancias y productos químicos</t>
  </si>
  <si>
    <t>Fabricación de productos de caucho y plástico</t>
  </si>
  <si>
    <t>Fabricación de productos minerales no metálicos</t>
  </si>
  <si>
    <t>Fabricación de metales comunes</t>
  </si>
  <si>
    <t>Fabricación de productos elaborados de metal, excepto maquinaria y equipo</t>
  </si>
  <si>
    <t>Fabricación de maquinaria y equipo n.c.p.</t>
  </si>
  <si>
    <t>Fabricación de maquinaria de oficina, contabilidad e informática</t>
  </si>
  <si>
    <t>Fabricación de maquinaria y aparatos eléctricos  n.c.p.</t>
  </si>
  <si>
    <t>Fabricación de equipos y aparatos de radio, televisión y comunicaciones</t>
  </si>
  <si>
    <t>Fabricación de instrumentos médicos, ópticos y de precisión; fabricación de relojes</t>
  </si>
  <si>
    <t>Fabricación de vehículos automotores, remolques y semirremolques</t>
  </si>
  <si>
    <t>Fabricación de equipo de transporte n.c.p.</t>
  </si>
  <si>
    <t>Fabricación de muebles y colchones; industrias manufactureras n.c.p.</t>
  </si>
  <si>
    <t>Reciclamiento</t>
  </si>
  <si>
    <t>Reparación, mantenimiento e instalación de maquinas y equipos</t>
  </si>
  <si>
    <t>ELECTRICIDAD, GAS Y AGUA</t>
  </si>
  <si>
    <t>Generación captación y distribución de energía eléctrica</t>
  </si>
  <si>
    <t>Fabricación de gas ; distribución de combustibles gaseosos por tuberías</t>
  </si>
  <si>
    <t>Captación , depuración y distribución de agua</t>
  </si>
  <si>
    <t>CONSTRUCCION</t>
  </si>
  <si>
    <t>Construcción</t>
  </si>
  <si>
    <t>COMERCIO</t>
  </si>
  <si>
    <t>COMERCIO MAYORISTA, MINORISTA Y REPARACIONES</t>
  </si>
  <si>
    <t>HOTELES Y RESTAURANTES</t>
  </si>
  <si>
    <t>Hoteles ; campamentos y otros tipos de hospedaje temporal</t>
  </si>
  <si>
    <t>Restaurantes, bares y cantinas</t>
  </si>
  <si>
    <t>TRANSPORTE Y COMUNICACIONES</t>
  </si>
  <si>
    <t>TRANSPORTE</t>
  </si>
  <si>
    <t>COMUNICACIONES</t>
  </si>
  <si>
    <t>INTERMEDIACION FINANCIERA</t>
  </si>
  <si>
    <t>Intermediación financiera y otros servicios financieros</t>
  </si>
  <si>
    <t>Servicios de seguros</t>
  </si>
  <si>
    <t>Propiedad de la vivienda.</t>
  </si>
  <si>
    <t>Resto</t>
  </si>
  <si>
    <t>ADMINISTRACION PUBLICA Y DEFENSA</t>
  </si>
  <si>
    <t>Administración Pública y Defensa; Planes de Seguridad Social de Afiliación Obligatoria</t>
  </si>
  <si>
    <t>EDUCACION</t>
  </si>
  <si>
    <t>Enseñanza Pública</t>
  </si>
  <si>
    <t>Enseñanza Privada</t>
  </si>
  <si>
    <t>SERVICIOS DE SALUD</t>
  </si>
  <si>
    <t>Eliminación de desperdicios y aguas residuales, saneamiento y servicios similares</t>
  </si>
  <si>
    <t>Asociaciones</t>
  </si>
  <si>
    <t>Servicios culturales y deportivos</t>
  </si>
  <si>
    <t>Otras actividades</t>
  </si>
  <si>
    <t>HOGARES PRIVADOS CON SERVICIO DOMÉSTICO</t>
  </si>
  <si>
    <t>Servicio Doméstico</t>
  </si>
  <si>
    <t>VAB  a precios básicos</t>
  </si>
  <si>
    <t>Impuestos a los productos netos de subsidios</t>
  </si>
  <si>
    <t>Impuesto a las importaciones</t>
  </si>
  <si>
    <t>IVA</t>
  </si>
  <si>
    <t>PIB provincial a precios de mercado</t>
  </si>
  <si>
    <t>ACTIVIDADES INMOBILIARIAS, EMPRESARIALES Y DE ALQUILER</t>
  </si>
  <si>
    <t>en millones de pesos de 2004</t>
  </si>
  <si>
    <t>Variación 2022 vs 2021</t>
  </si>
  <si>
    <t>Participación 2022</t>
  </si>
  <si>
    <t>Arándano</t>
  </si>
  <si>
    <t>Limón</t>
  </si>
  <si>
    <t>Soja</t>
  </si>
  <si>
    <t>Trigo</t>
  </si>
  <si>
    <t>Maiz</t>
  </si>
  <si>
    <t>Caña</t>
  </si>
  <si>
    <t>Frutilla</t>
  </si>
  <si>
    <t>Tabaco</t>
  </si>
  <si>
    <t>Sorgo</t>
  </si>
  <si>
    <t>Poroto</t>
  </si>
  <si>
    <t>Elaboración de azúcar</t>
  </si>
  <si>
    <t>VABi/VABtotal</t>
  </si>
  <si>
    <t>Salud Pública</t>
  </si>
  <si>
    <t>Salud Privada</t>
  </si>
  <si>
    <t>OTRAS ACTIVIDADES DE SERVICIOS COMUNITARIOS, SOCIALES Y PERSONALES</t>
  </si>
  <si>
    <t>Tucumán: Valor Agregado Bruto (VAB) 2022 según sector económico</t>
  </si>
  <si>
    <t>Participación porcentual de los principales rubros del Sector Agricultura</t>
  </si>
  <si>
    <t>en el Valor Agregado Bruto (VAB) 2022 del sector Agricultura a precios de 2004</t>
  </si>
  <si>
    <t>Rubros</t>
  </si>
  <si>
    <t>Fuente: Dirección de Estadística de la Provincia de Tucumán</t>
  </si>
  <si>
    <t>y variación porcentual 2022 con respecto 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</si>
</sst>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5" formatCode="_-* #,##0.00\ _€_-;\-* #,##0.00\ _€_-;_-* &quot;-&quot;??\ _€_-;_-@_-"/>
    <numFmt numFmtId="166" formatCode="_ * #,##0.00_ ;_ * \-#,##0.00_ ;_ * &quot;-&quot;??_ ;_ @_ "/>
    <numFmt numFmtId="167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6" fillId="0" borderId="0" applyFont="0" applyFill="0" applyBorder="0" applyAlignment="0" applyProtection="0"/>
    <xf numFmtId="0" fontId="7" fillId="0" borderId="0"/>
    <xf numFmtId="0" fontId="7" fillId="0" borderId="0" applyNumberFormat="0" applyFill="0" applyBorder="0" applyAlignment="0" applyProtection="0"/>
    <xf numFmtId="166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/>
    <xf numFmtId="0" fontId="1" fillId="0" borderId="0" xfId="0" applyFont="1"/>
    <xf numFmtId="3" fontId="1" fillId="0" borderId="1" xfId="0" applyNumberFormat="1" applyFont="1" applyBorder="1"/>
    <xf numFmtId="3" fontId="0" fillId="0" borderId="0" xfId="0" applyNumberFormat="1"/>
    <xf numFmtId="0" fontId="5" fillId="0" borderId="0" xfId="0" applyFont="1" applyAlignment="1">
      <alignment horizontal="center" vertical="center" wrapText="1"/>
    </xf>
    <xf numFmtId="9" fontId="0" fillId="0" borderId="0" xfId="0" applyNumberFormat="1"/>
    <xf numFmtId="3" fontId="0" fillId="0" borderId="1" xfId="0" applyNumberFormat="1" applyBorder="1"/>
    <xf numFmtId="0" fontId="0" fillId="0" borderId="0" xfId="0" applyAlignment="1">
      <alignment horizontal="centerContinuous"/>
    </xf>
    <xf numFmtId="9" fontId="0" fillId="0" borderId="0" xfId="1" applyFont="1"/>
    <xf numFmtId="2" fontId="0" fillId="0" borderId="0" xfId="0" applyNumberFormat="1"/>
    <xf numFmtId="0" fontId="1" fillId="0" borderId="0" xfId="0" applyFont="1" applyAlignment="1">
      <alignment horizontal="centerContinuous"/>
    </xf>
    <xf numFmtId="0" fontId="1" fillId="0" borderId="0" xfId="0" applyFont="1" applyBorder="1" applyAlignment="1">
      <alignment horizontal="center"/>
    </xf>
    <xf numFmtId="3" fontId="1" fillId="0" borderId="0" xfId="0" applyNumberFormat="1" applyFont="1" applyBorder="1"/>
    <xf numFmtId="3" fontId="0" fillId="0" borderId="0" xfId="0" applyNumberFormat="1" applyBorder="1"/>
    <xf numFmtId="3" fontId="2" fillId="0" borderId="0" xfId="0" applyNumberFormat="1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167" fontId="0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3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3" fontId="1" fillId="2" borderId="1" xfId="0" applyNumberFormat="1" applyFont="1" applyFill="1" applyBorder="1"/>
    <xf numFmtId="167" fontId="0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/>
    <xf numFmtId="3" fontId="2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9" fontId="0" fillId="0" borderId="1" xfId="1" applyFont="1" applyBorder="1" applyAlignment="1">
      <alignment horizontal="center"/>
    </xf>
    <xf numFmtId="9" fontId="1" fillId="0" borderId="1" xfId="1" applyFont="1" applyBorder="1" applyAlignment="1">
      <alignment horizontal="center"/>
    </xf>
  </cellXfs>
  <cellStyles count="7">
    <cellStyle name="ANCLAS,REZONES Y SUS PARTES,DE FUNDICION,DE HIERRO O DE ACERO" xfId="3"/>
    <cellStyle name="Millares 2" xfId="5"/>
    <cellStyle name="Millares 3" xfId="4"/>
    <cellStyle name="Normal" xfId="0" builtinId="0"/>
    <cellStyle name="Normal 2" xfId="2"/>
    <cellStyle name="Porcentaje" xfId="1" builtinId="5"/>
    <cellStyle name="Porcentaje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workbookViewId="0">
      <selection activeCell="A12" sqref="A12"/>
    </sheetView>
  </sheetViews>
  <sheetFormatPr baseColWidth="10" defaultRowHeight="15" x14ac:dyDescent="0.25"/>
  <cols>
    <col min="1" max="1" width="66.42578125" customWidth="1"/>
    <col min="2" max="2" width="11.140625" customWidth="1"/>
    <col min="3" max="3" width="14" bestFit="1" customWidth="1"/>
    <col min="4" max="4" width="11.140625" customWidth="1"/>
    <col min="8" max="8" width="18.28515625" customWidth="1"/>
    <col min="9" max="9" width="29.28515625" customWidth="1"/>
    <col min="10" max="10" width="32.28515625" customWidth="1"/>
    <col min="11" max="11" width="17.42578125" bestFit="1" customWidth="1"/>
    <col min="12" max="12" width="17" bestFit="1" customWidth="1"/>
  </cols>
  <sheetData>
    <row r="1" spans="1:10" x14ac:dyDescent="0.25">
      <c r="A1" s="28" t="s">
        <v>89</v>
      </c>
      <c r="B1" s="8"/>
      <c r="C1" s="8"/>
      <c r="D1" s="8"/>
    </row>
    <row r="2" spans="1:10" x14ac:dyDescent="0.25">
      <c r="A2" s="29" t="s">
        <v>71</v>
      </c>
      <c r="B2" s="11"/>
      <c r="C2" s="11"/>
      <c r="D2" s="11"/>
    </row>
    <row r="3" spans="1:10" x14ac:dyDescent="0.25">
      <c r="A3" s="16" t="s">
        <v>0</v>
      </c>
      <c r="B3" s="17" t="s">
        <v>1</v>
      </c>
      <c r="C3" s="17" t="s">
        <v>85</v>
      </c>
      <c r="D3" s="12"/>
    </row>
    <row r="4" spans="1:10" s="2" customFormat="1" x14ac:dyDescent="0.25">
      <c r="A4" s="1" t="s">
        <v>2</v>
      </c>
      <c r="B4" s="3">
        <f>B5+B6</f>
        <v>1383711.3381842279</v>
      </c>
      <c r="C4" s="18">
        <f>+B4/$B$72</f>
        <v>9.9174701190581097E-2</v>
      </c>
      <c r="D4" s="13"/>
    </row>
    <row r="5" spans="1:10" ht="15" customHeight="1" x14ac:dyDescent="0.25">
      <c r="A5" s="19" t="s">
        <v>3</v>
      </c>
      <c r="B5" s="7">
        <v>1355554.3915885815</v>
      </c>
      <c r="C5" s="18">
        <f t="shared" ref="C5:C68" si="0">+B5/$B$72</f>
        <v>9.7156609202748739E-2</v>
      </c>
      <c r="D5" s="14"/>
    </row>
    <row r="6" spans="1:10" x14ac:dyDescent="0.25">
      <c r="A6" s="19" t="s">
        <v>4</v>
      </c>
      <c r="B6" s="7">
        <v>28156.946595646368</v>
      </c>
      <c r="C6" s="18">
        <f t="shared" si="0"/>
        <v>2.0180919878323563E-3</v>
      </c>
      <c r="D6" s="14"/>
    </row>
    <row r="7" spans="1:10" s="2" customFormat="1" x14ac:dyDescent="0.25">
      <c r="A7" s="1" t="s">
        <v>5</v>
      </c>
      <c r="B7" s="3">
        <v>0</v>
      </c>
      <c r="C7" s="18">
        <f t="shared" si="0"/>
        <v>0</v>
      </c>
      <c r="D7" s="13"/>
    </row>
    <row r="8" spans="1:10" x14ac:dyDescent="0.25">
      <c r="A8" s="1" t="s">
        <v>6</v>
      </c>
      <c r="B8" s="3">
        <f>B10+B9</f>
        <v>46515.793318947442</v>
      </c>
      <c r="C8" s="18">
        <f t="shared" si="0"/>
        <v>3.3339250577386244E-3</v>
      </c>
      <c r="D8" s="13"/>
    </row>
    <row r="9" spans="1:10" s="2" customFormat="1" x14ac:dyDescent="0.25">
      <c r="A9" s="19" t="s">
        <v>7</v>
      </c>
      <c r="B9" s="7">
        <v>335.57731381656129</v>
      </c>
      <c r="C9" s="18">
        <f t="shared" si="0"/>
        <v>2.4051822736213142E-5</v>
      </c>
      <c r="D9" s="14"/>
    </row>
    <row r="10" spans="1:10" x14ac:dyDescent="0.25">
      <c r="A10" s="19" t="s">
        <v>8</v>
      </c>
      <c r="B10" s="7">
        <v>46180.216005130882</v>
      </c>
      <c r="C10" s="18">
        <f t="shared" si="0"/>
        <v>3.3098732350024113E-3</v>
      </c>
      <c r="D10" s="14"/>
    </row>
    <row r="11" spans="1:10" x14ac:dyDescent="0.25">
      <c r="A11" s="1" t="s">
        <v>9</v>
      </c>
      <c r="B11" s="3">
        <f>SUM(B12:B36)</f>
        <v>1770150.6108177595</v>
      </c>
      <c r="C11" s="18">
        <f t="shared" si="0"/>
        <v>0.12687195157376283</v>
      </c>
      <c r="D11" s="13"/>
    </row>
    <row r="12" spans="1:10" s="2" customFormat="1" x14ac:dyDescent="0.25">
      <c r="A12" s="19" t="s">
        <v>10</v>
      </c>
      <c r="B12" s="7">
        <v>553414.5476777046</v>
      </c>
      <c r="C12" s="18">
        <f t="shared" si="0"/>
        <v>3.9664864257366927E-2</v>
      </c>
      <c r="D12" s="14"/>
    </row>
    <row r="13" spans="1:10" x14ac:dyDescent="0.25">
      <c r="A13" s="19" t="s">
        <v>84</v>
      </c>
      <c r="B13" s="7">
        <v>347666.12591766217</v>
      </c>
      <c r="C13" s="18">
        <f t="shared" si="0"/>
        <v>2.4918263802923647E-2</v>
      </c>
      <c r="D13" s="14"/>
      <c r="E13" s="10"/>
    </row>
    <row r="14" spans="1:10" x14ac:dyDescent="0.25">
      <c r="A14" s="19" t="s">
        <v>11</v>
      </c>
      <c r="B14" s="7">
        <v>1919.6034723616983</v>
      </c>
      <c r="C14" s="18">
        <f t="shared" si="0"/>
        <v>1.375836820313216E-4</v>
      </c>
      <c r="D14" s="14"/>
      <c r="E14" s="10"/>
      <c r="I14" s="9"/>
      <c r="J14" s="9"/>
    </row>
    <row r="15" spans="1:10" ht="15.75" customHeight="1" x14ac:dyDescent="0.25">
      <c r="A15" s="19" t="s">
        <v>12</v>
      </c>
      <c r="B15" s="7">
        <v>97543.156867511949</v>
      </c>
      <c r="C15" s="18">
        <f t="shared" si="0"/>
        <v>6.9912077530678582E-3</v>
      </c>
      <c r="D15" s="14"/>
      <c r="E15" s="10"/>
    </row>
    <row r="16" spans="1:10" x14ac:dyDescent="0.25">
      <c r="A16" s="19" t="s">
        <v>13</v>
      </c>
      <c r="B16" s="7">
        <v>50524.521935510551</v>
      </c>
      <c r="C16" s="18">
        <f t="shared" si="0"/>
        <v>3.6212425434965141E-3</v>
      </c>
      <c r="D16" s="14"/>
      <c r="E16" s="10"/>
    </row>
    <row r="17" spans="1:5" ht="30" x14ac:dyDescent="0.25">
      <c r="A17" s="20" t="s">
        <v>14</v>
      </c>
      <c r="B17" s="7">
        <v>47312.30616609432</v>
      </c>
      <c r="C17" s="18">
        <f t="shared" si="0"/>
        <v>3.3910134991139112E-3</v>
      </c>
      <c r="D17" s="14"/>
      <c r="E17" s="10"/>
    </row>
    <row r="18" spans="1:5" ht="45" x14ac:dyDescent="0.25">
      <c r="A18" s="20" t="s">
        <v>15</v>
      </c>
      <c r="B18" s="7">
        <v>7302.7293530562683</v>
      </c>
      <c r="C18" s="18">
        <f t="shared" si="0"/>
        <v>5.2340830162989863E-4</v>
      </c>
      <c r="D18" s="14"/>
      <c r="E18" s="10"/>
    </row>
    <row r="19" spans="1:5" x14ac:dyDescent="0.25">
      <c r="A19" s="20" t="s">
        <v>16</v>
      </c>
      <c r="B19" s="7">
        <v>40102.802687118034</v>
      </c>
      <c r="C19" s="18">
        <f t="shared" si="0"/>
        <v>2.8742869727574924E-3</v>
      </c>
      <c r="D19" s="14"/>
      <c r="E19" s="10"/>
    </row>
    <row r="20" spans="1:5" x14ac:dyDescent="0.25">
      <c r="A20" s="19" t="s">
        <v>17</v>
      </c>
      <c r="B20" s="7">
        <v>39518.280146198224</v>
      </c>
      <c r="C20" s="18">
        <f t="shared" si="0"/>
        <v>2.832392506234618E-3</v>
      </c>
      <c r="D20" s="14"/>
      <c r="E20" s="10"/>
    </row>
    <row r="21" spans="1:5" ht="30" x14ac:dyDescent="0.25">
      <c r="A21" s="20" t="s">
        <v>18</v>
      </c>
      <c r="B21" s="7">
        <v>17296.577796063666</v>
      </c>
      <c r="C21" s="18">
        <f t="shared" si="0"/>
        <v>1.2396971009829704E-3</v>
      </c>
      <c r="D21" s="14"/>
      <c r="E21" s="10"/>
    </row>
    <row r="22" spans="1:5" x14ac:dyDescent="0.25">
      <c r="A22" s="19" t="s">
        <v>19</v>
      </c>
      <c r="B22" s="7">
        <v>28084.973867244273</v>
      </c>
      <c r="C22" s="18">
        <f t="shared" si="0"/>
        <v>2.0129334886308426E-3</v>
      </c>
      <c r="D22" s="14"/>
      <c r="E22" s="10"/>
    </row>
    <row r="23" spans="1:5" x14ac:dyDescent="0.25">
      <c r="A23" s="19" t="s">
        <v>20</v>
      </c>
      <c r="B23" s="7">
        <v>16367.09901158174</v>
      </c>
      <c r="C23" s="18">
        <f t="shared" si="0"/>
        <v>1.1730785959738668E-3</v>
      </c>
      <c r="D23" s="14"/>
      <c r="E23" s="10"/>
    </row>
    <row r="24" spans="1:5" x14ac:dyDescent="0.25">
      <c r="A24" s="19" t="s">
        <v>21</v>
      </c>
      <c r="B24" s="7">
        <v>90341.408512407987</v>
      </c>
      <c r="C24" s="18">
        <f t="shared" si="0"/>
        <v>6.4750370594718644E-3</v>
      </c>
      <c r="D24" s="14"/>
      <c r="E24" s="10"/>
    </row>
    <row r="25" spans="1:5" x14ac:dyDescent="0.25">
      <c r="A25" s="19" t="s">
        <v>22</v>
      </c>
      <c r="B25" s="7">
        <v>11670.825506267</v>
      </c>
      <c r="C25" s="18">
        <f t="shared" si="0"/>
        <v>8.3648272605058222E-4</v>
      </c>
      <c r="D25" s="14"/>
      <c r="E25" s="10"/>
    </row>
    <row r="26" spans="1:5" ht="30" x14ac:dyDescent="0.25">
      <c r="A26" s="20" t="s">
        <v>23</v>
      </c>
      <c r="B26" s="7">
        <v>89984.976830836982</v>
      </c>
      <c r="C26" s="18">
        <f t="shared" si="0"/>
        <v>6.4494905422618166E-3</v>
      </c>
      <c r="D26" s="14"/>
      <c r="E26" s="10"/>
    </row>
    <row r="27" spans="1:5" x14ac:dyDescent="0.25">
      <c r="A27" s="19" t="s">
        <v>24</v>
      </c>
      <c r="B27" s="7">
        <v>140561.34049601134</v>
      </c>
      <c r="C27" s="18">
        <f t="shared" si="0"/>
        <v>1.0074448736491784E-2</v>
      </c>
      <c r="D27" s="14"/>
      <c r="E27" s="10"/>
    </row>
    <row r="28" spans="1:5" x14ac:dyDescent="0.25">
      <c r="A28" s="19" t="s">
        <v>25</v>
      </c>
      <c r="B28" s="7">
        <v>0</v>
      </c>
      <c r="C28" s="18">
        <f t="shared" si="0"/>
        <v>0</v>
      </c>
      <c r="D28" s="14"/>
      <c r="E28" s="10"/>
    </row>
    <row r="29" spans="1:5" x14ac:dyDescent="0.25">
      <c r="A29" s="19" t="s">
        <v>26</v>
      </c>
      <c r="B29" s="7">
        <v>3837.9344903846309</v>
      </c>
      <c r="C29" s="18">
        <f t="shared" si="0"/>
        <v>2.7507616348103103E-4</v>
      </c>
      <c r="D29" s="14"/>
      <c r="E29" s="10"/>
    </row>
    <row r="30" spans="1:5" x14ac:dyDescent="0.25">
      <c r="A30" s="19" t="s">
        <v>27</v>
      </c>
      <c r="B30" s="7">
        <v>14628.180996944904</v>
      </c>
      <c r="C30" s="18">
        <f t="shared" si="0"/>
        <v>1.0484451773283038E-3</v>
      </c>
      <c r="D30" s="14"/>
      <c r="E30" s="10"/>
    </row>
    <row r="31" spans="1:5" x14ac:dyDescent="0.25">
      <c r="A31" s="19" t="s">
        <v>28</v>
      </c>
      <c r="B31" s="7">
        <v>19371.366811358981</v>
      </c>
      <c r="C31" s="18">
        <f t="shared" si="0"/>
        <v>1.3884033917729479E-3</v>
      </c>
      <c r="D31" s="14"/>
      <c r="E31" s="10"/>
    </row>
    <row r="32" spans="1:5" x14ac:dyDescent="0.25">
      <c r="A32" s="19" t="s">
        <v>29</v>
      </c>
      <c r="B32" s="7">
        <v>53472.547936932962</v>
      </c>
      <c r="C32" s="18">
        <f t="shared" si="0"/>
        <v>3.8325363225709796E-3</v>
      </c>
      <c r="D32" s="14"/>
      <c r="E32" s="10"/>
    </row>
    <row r="33" spans="1:5" x14ac:dyDescent="0.25">
      <c r="A33" s="19" t="s">
        <v>30</v>
      </c>
      <c r="B33" s="7">
        <v>0</v>
      </c>
      <c r="C33" s="18">
        <f t="shared" si="0"/>
        <v>0</v>
      </c>
      <c r="D33" s="14"/>
      <c r="E33" s="10"/>
    </row>
    <row r="34" spans="1:5" x14ac:dyDescent="0.25">
      <c r="A34" s="19" t="s">
        <v>31</v>
      </c>
      <c r="B34" s="7">
        <v>75188.67125219939</v>
      </c>
      <c r="C34" s="18">
        <f t="shared" si="0"/>
        <v>5.3889953768384213E-3</v>
      </c>
      <c r="D34" s="14"/>
      <c r="E34" s="10"/>
    </row>
    <row r="35" spans="1:5" x14ac:dyDescent="0.25">
      <c r="A35" s="19" t="s">
        <v>32</v>
      </c>
      <c r="B35" s="7">
        <v>456.76780239899392</v>
      </c>
      <c r="C35" s="18">
        <f t="shared" si="0"/>
        <v>3.273790498518512E-5</v>
      </c>
      <c r="D35" s="14"/>
      <c r="E35" s="10"/>
    </row>
    <row r="36" spans="1:5" x14ac:dyDescent="0.25">
      <c r="A36" s="19" t="s">
        <v>33</v>
      </c>
      <c r="B36" s="7">
        <v>23583.865283909214</v>
      </c>
      <c r="C36" s="18">
        <f t="shared" si="0"/>
        <v>1.6903256683000526E-3</v>
      </c>
      <c r="D36" s="14"/>
      <c r="E36" s="10"/>
    </row>
    <row r="37" spans="1:5" s="2" customFormat="1" x14ac:dyDescent="0.25">
      <c r="A37" s="1" t="s">
        <v>34</v>
      </c>
      <c r="B37" s="3">
        <f>B40+B39+B38</f>
        <v>400580.38178557996</v>
      </c>
      <c r="C37" s="18">
        <f t="shared" si="0"/>
        <v>2.8710785674796905E-2</v>
      </c>
      <c r="D37" s="13"/>
    </row>
    <row r="38" spans="1:5" x14ac:dyDescent="0.25">
      <c r="A38" s="19" t="s">
        <v>35</v>
      </c>
      <c r="B38" s="7">
        <v>310461.23210936331</v>
      </c>
      <c r="C38" s="18">
        <f t="shared" si="0"/>
        <v>2.225167856621723E-2</v>
      </c>
      <c r="D38" s="14"/>
    </row>
    <row r="39" spans="1:5" x14ac:dyDescent="0.25">
      <c r="A39" s="19" t="s">
        <v>36</v>
      </c>
      <c r="B39" s="7">
        <v>71033.219468310446</v>
      </c>
      <c r="C39" s="18">
        <f t="shared" si="0"/>
        <v>5.0911618059146973E-3</v>
      </c>
      <c r="D39" s="14"/>
    </row>
    <row r="40" spans="1:5" x14ac:dyDescent="0.25">
      <c r="A40" s="19" t="s">
        <v>37</v>
      </c>
      <c r="B40" s="7">
        <v>19085.930207906229</v>
      </c>
      <c r="C40" s="18">
        <f t="shared" si="0"/>
        <v>1.3679453026649781E-3</v>
      </c>
      <c r="D40" s="14"/>
    </row>
    <row r="41" spans="1:5" s="2" customFormat="1" x14ac:dyDescent="0.25">
      <c r="A41" s="1" t="s">
        <v>38</v>
      </c>
      <c r="B41" s="3">
        <v>602537.33063158917</v>
      </c>
      <c r="C41" s="18">
        <f t="shared" si="0"/>
        <v>4.3185640004925807E-2</v>
      </c>
      <c r="D41" s="13"/>
    </row>
    <row r="42" spans="1:5" x14ac:dyDescent="0.25">
      <c r="A42" s="19" t="s">
        <v>39</v>
      </c>
      <c r="B42" s="7">
        <v>602537.33063158917</v>
      </c>
      <c r="C42" s="18">
        <f t="shared" si="0"/>
        <v>4.3185640004925807E-2</v>
      </c>
      <c r="D42" s="14"/>
    </row>
    <row r="43" spans="1:5" s="2" customFormat="1" x14ac:dyDescent="0.25">
      <c r="A43" s="1" t="s">
        <v>40</v>
      </c>
      <c r="B43" s="3">
        <v>3462722.8929743585</v>
      </c>
      <c r="C43" s="18">
        <f t="shared" si="0"/>
        <v>0.24818363392697312</v>
      </c>
      <c r="D43" s="13"/>
    </row>
    <row r="44" spans="1:5" x14ac:dyDescent="0.25">
      <c r="A44" s="19" t="s">
        <v>41</v>
      </c>
      <c r="B44" s="7">
        <v>3462722.8929743585</v>
      </c>
      <c r="C44" s="18">
        <f t="shared" si="0"/>
        <v>0.24818363392697312</v>
      </c>
      <c r="D44" s="14"/>
    </row>
    <row r="45" spans="1:5" s="2" customFormat="1" x14ac:dyDescent="0.25">
      <c r="A45" s="1" t="s">
        <v>42</v>
      </c>
      <c r="B45" s="3">
        <f>B47+B46</f>
        <v>417531.05768816551</v>
      </c>
      <c r="C45" s="18">
        <f t="shared" si="0"/>
        <v>2.9925690959755613E-2</v>
      </c>
      <c r="D45" s="13"/>
    </row>
    <row r="46" spans="1:5" x14ac:dyDescent="0.25">
      <c r="A46" s="19" t="s">
        <v>43</v>
      </c>
      <c r="B46" s="7">
        <v>83116.337574222198</v>
      </c>
      <c r="C46" s="18">
        <f t="shared" si="0"/>
        <v>5.9571947670789939E-3</v>
      </c>
      <c r="D46" s="14"/>
    </row>
    <row r="47" spans="1:5" x14ac:dyDescent="0.25">
      <c r="A47" s="19" t="s">
        <v>44</v>
      </c>
      <c r="B47" s="7">
        <v>334414.72011394333</v>
      </c>
      <c r="C47" s="18">
        <f t="shared" si="0"/>
        <v>2.396849619267662E-2</v>
      </c>
      <c r="D47" s="14"/>
    </row>
    <row r="48" spans="1:5" s="2" customFormat="1" x14ac:dyDescent="0.25">
      <c r="A48" s="1" t="s">
        <v>45</v>
      </c>
      <c r="B48" s="3">
        <f>B49+B50</f>
        <v>1014613.1800841775</v>
      </c>
      <c r="C48" s="18">
        <f t="shared" si="0"/>
        <v>7.2720339988625884E-2</v>
      </c>
      <c r="D48" s="13"/>
    </row>
    <row r="49" spans="1:4" x14ac:dyDescent="0.25">
      <c r="A49" s="19" t="s">
        <v>46</v>
      </c>
      <c r="B49" s="7">
        <v>501925.91660420463</v>
      </c>
      <c r="C49" s="18">
        <f t="shared" si="0"/>
        <v>3.5974521148574273E-2</v>
      </c>
      <c r="D49" s="14"/>
    </row>
    <row r="50" spans="1:4" x14ac:dyDescent="0.25">
      <c r="A50" s="19" t="s">
        <v>47</v>
      </c>
      <c r="B50" s="7">
        <v>512687.2634799729</v>
      </c>
      <c r="C50" s="18">
        <f t="shared" si="0"/>
        <v>3.6745818840051611E-2</v>
      </c>
      <c r="D50" s="14"/>
    </row>
    <row r="51" spans="1:4" s="2" customFormat="1" x14ac:dyDescent="0.25">
      <c r="A51" s="1" t="s">
        <v>48</v>
      </c>
      <c r="B51" s="3">
        <f>B52+B53</f>
        <v>580424.82666325686</v>
      </c>
      <c r="C51" s="18">
        <f t="shared" si="0"/>
        <v>4.1600771172013988E-2</v>
      </c>
      <c r="D51" s="13"/>
    </row>
    <row r="52" spans="1:4" x14ac:dyDescent="0.25">
      <c r="A52" s="19" t="s">
        <v>49</v>
      </c>
      <c r="B52" s="7">
        <v>403133.72106862871</v>
      </c>
      <c r="C52" s="18">
        <f t="shared" si="0"/>
        <v>2.8893791084557318E-2</v>
      </c>
      <c r="D52" s="14"/>
    </row>
    <row r="53" spans="1:4" x14ac:dyDescent="0.25">
      <c r="A53" s="19" t="s">
        <v>50</v>
      </c>
      <c r="B53" s="7">
        <v>177291.10559462808</v>
      </c>
      <c r="C53" s="18">
        <f t="shared" si="0"/>
        <v>1.2706980087456665E-2</v>
      </c>
      <c r="D53" s="14"/>
    </row>
    <row r="54" spans="1:4" s="2" customFormat="1" x14ac:dyDescent="0.25">
      <c r="A54" s="1" t="s">
        <v>70</v>
      </c>
      <c r="B54" s="3">
        <f>B55+B56</f>
        <v>1336510.5251058994</v>
      </c>
      <c r="C54" s="18">
        <f t="shared" si="0"/>
        <v>9.5791678732198626E-2</v>
      </c>
      <c r="D54" s="13"/>
    </row>
    <row r="55" spans="1:4" x14ac:dyDescent="0.25">
      <c r="A55" s="19" t="s">
        <v>51</v>
      </c>
      <c r="B55" s="7">
        <v>274845.61180551775</v>
      </c>
      <c r="C55" s="18">
        <f t="shared" si="0"/>
        <v>1.9699001281671628E-2</v>
      </c>
      <c r="D55" s="14"/>
    </row>
    <row r="56" spans="1:4" x14ac:dyDescent="0.25">
      <c r="A56" s="19" t="s">
        <v>52</v>
      </c>
      <c r="B56" s="7">
        <v>1061664.9133003817</v>
      </c>
      <c r="C56" s="18">
        <f t="shared" si="0"/>
        <v>7.6092677450527002E-2</v>
      </c>
      <c r="D56" s="14"/>
    </row>
    <row r="57" spans="1:4" s="2" customFormat="1" x14ac:dyDescent="0.25">
      <c r="A57" s="1" t="s">
        <v>53</v>
      </c>
      <c r="B57" s="3">
        <v>1514396.0426602494</v>
      </c>
      <c r="C57" s="18">
        <f t="shared" si="0"/>
        <v>0.108541262090195</v>
      </c>
      <c r="D57" s="13"/>
    </row>
    <row r="58" spans="1:4" x14ac:dyDescent="0.25">
      <c r="A58" s="19" t="s">
        <v>54</v>
      </c>
      <c r="B58" s="7">
        <v>1514396.0426602494</v>
      </c>
      <c r="C58" s="18">
        <f t="shared" si="0"/>
        <v>0.108541262090195</v>
      </c>
      <c r="D58" s="14"/>
    </row>
    <row r="59" spans="1:4" s="2" customFormat="1" x14ac:dyDescent="0.25">
      <c r="A59" s="1" t="s">
        <v>55</v>
      </c>
      <c r="B59" s="3">
        <f>B60+B61</f>
        <v>575875.33855279651</v>
      </c>
      <c r="C59" s="18">
        <f t="shared" si="0"/>
        <v>4.1274695847288323E-2</v>
      </c>
      <c r="D59" s="13"/>
    </row>
    <row r="60" spans="1:4" x14ac:dyDescent="0.25">
      <c r="A60" s="19" t="s">
        <v>56</v>
      </c>
      <c r="B60" s="7">
        <v>519467.01614442351</v>
      </c>
      <c r="C60" s="18">
        <f t="shared" si="0"/>
        <v>3.7231743849183402E-2</v>
      </c>
      <c r="D60" s="14"/>
    </row>
    <row r="61" spans="1:4" x14ac:dyDescent="0.25">
      <c r="A61" s="19" t="s">
        <v>57</v>
      </c>
      <c r="B61" s="7">
        <v>56408.322408372951</v>
      </c>
      <c r="C61" s="18">
        <f t="shared" si="0"/>
        <v>4.0429519981049124E-3</v>
      </c>
      <c r="D61" s="14"/>
    </row>
    <row r="62" spans="1:4" s="2" customFormat="1" x14ac:dyDescent="0.25">
      <c r="A62" s="1" t="s">
        <v>58</v>
      </c>
      <c r="B62" s="3">
        <f>B63+B64</f>
        <v>482868.0883592004</v>
      </c>
      <c r="C62" s="18">
        <f t="shared" si="0"/>
        <v>3.4608589997052505E-2</v>
      </c>
      <c r="D62" s="13"/>
    </row>
    <row r="63" spans="1:4" x14ac:dyDescent="0.25">
      <c r="A63" s="19" t="s">
        <v>86</v>
      </c>
      <c r="B63" s="7">
        <v>339757.26847870136</v>
      </c>
      <c r="C63" s="18">
        <f t="shared" si="0"/>
        <v>2.4351412501193968E-2</v>
      </c>
      <c r="D63" s="14"/>
    </row>
    <row r="64" spans="1:4" x14ac:dyDescent="0.25">
      <c r="A64" s="19" t="s">
        <v>87</v>
      </c>
      <c r="B64" s="7">
        <v>143110.81988049904</v>
      </c>
      <c r="C64" s="18">
        <f t="shared" si="0"/>
        <v>1.0257177495858538E-2</v>
      </c>
      <c r="D64" s="14"/>
    </row>
    <row r="65" spans="1:7" s="2" customFormat="1" x14ac:dyDescent="0.25">
      <c r="A65" s="1" t="s">
        <v>88</v>
      </c>
      <c r="B65" s="3">
        <f>B66+B67+B68+B69</f>
        <v>273948.23705582158</v>
      </c>
      <c r="C65" s="18">
        <f t="shared" si="0"/>
        <v>1.963468376818368E-2</v>
      </c>
      <c r="D65" s="13"/>
    </row>
    <row r="66" spans="1:7" x14ac:dyDescent="0.25">
      <c r="A66" s="19" t="s">
        <v>59</v>
      </c>
      <c r="B66" s="7">
        <v>30074.182964578562</v>
      </c>
      <c r="C66" s="18">
        <f t="shared" si="0"/>
        <v>2.1555060125306559E-3</v>
      </c>
      <c r="D66" s="14"/>
    </row>
    <row r="67" spans="1:7" x14ac:dyDescent="0.25">
      <c r="A67" s="19" t="s">
        <v>60</v>
      </c>
      <c r="B67" s="7">
        <v>52306.564718176931</v>
      </c>
      <c r="C67" s="18">
        <f t="shared" si="0"/>
        <v>3.7489668423460764E-3</v>
      </c>
      <c r="D67" s="14"/>
    </row>
    <row r="68" spans="1:7" x14ac:dyDescent="0.25">
      <c r="A68" s="19" t="s">
        <v>61</v>
      </c>
      <c r="B68" s="7">
        <v>137386.63288653482</v>
      </c>
      <c r="C68" s="18">
        <f t="shared" si="0"/>
        <v>9.8469080133302168E-3</v>
      </c>
      <c r="D68" s="14"/>
    </row>
    <row r="69" spans="1:7" x14ac:dyDescent="0.25">
      <c r="A69" s="19" t="s">
        <v>62</v>
      </c>
      <c r="B69" s="7">
        <v>54180.856486531251</v>
      </c>
      <c r="C69" s="18">
        <f t="shared" ref="C69:C72" si="1">+B69/$B$72</f>
        <v>3.8833028999767302E-3</v>
      </c>
      <c r="D69" s="14"/>
    </row>
    <row r="70" spans="1:7" s="2" customFormat="1" x14ac:dyDescent="0.25">
      <c r="A70" s="1" t="s">
        <v>63</v>
      </c>
      <c r="B70" s="3">
        <v>89875.583758984692</v>
      </c>
      <c r="C70" s="18">
        <f t="shared" si="1"/>
        <v>6.4416500159078828E-3</v>
      </c>
      <c r="D70" s="13"/>
      <c r="F70"/>
    </row>
    <row r="71" spans="1:7" x14ac:dyDescent="0.25">
      <c r="A71" s="19" t="s">
        <v>64</v>
      </c>
      <c r="B71" s="7">
        <v>89875.583758984692</v>
      </c>
      <c r="C71" s="18">
        <f t="shared" si="1"/>
        <v>6.4416500159078828E-3</v>
      </c>
      <c r="D71" s="14"/>
    </row>
    <row r="72" spans="1:7" x14ac:dyDescent="0.25">
      <c r="A72" s="16" t="s">
        <v>65</v>
      </c>
      <c r="B72" s="23">
        <f>B4+B8+B11+B37+B41+B45+B48+B51+B54+B57+B59+B62+B65+B70+B43</f>
        <v>13952261.227641016</v>
      </c>
      <c r="C72" s="24">
        <f t="shared" si="1"/>
        <v>1</v>
      </c>
      <c r="D72" s="13"/>
      <c r="G72" s="4"/>
    </row>
    <row r="73" spans="1:7" x14ac:dyDescent="0.25">
      <c r="A73" s="22" t="s">
        <v>66</v>
      </c>
      <c r="B73" s="7">
        <v>1330987.2724662614</v>
      </c>
      <c r="C73" s="21"/>
      <c r="D73" s="4"/>
    </row>
    <row r="74" spans="1:7" x14ac:dyDescent="0.25">
      <c r="A74" s="22" t="s">
        <v>67</v>
      </c>
      <c r="B74" s="7">
        <v>192762.20649793971</v>
      </c>
      <c r="C74" s="21"/>
      <c r="D74" s="4"/>
    </row>
    <row r="75" spans="1:7" x14ac:dyDescent="0.25">
      <c r="A75" s="22" t="s">
        <v>68</v>
      </c>
      <c r="B75" s="7">
        <v>1281380.0901403141</v>
      </c>
      <c r="C75" s="21"/>
      <c r="D75" s="4"/>
    </row>
    <row r="76" spans="1:7" x14ac:dyDescent="0.25">
      <c r="A76" s="25" t="s">
        <v>69</v>
      </c>
      <c r="B76" s="26">
        <f>B72+B73+B74+B75</f>
        <v>16757390.796745531</v>
      </c>
      <c r="C76" s="27"/>
      <c r="D76" s="15"/>
    </row>
    <row r="77" spans="1:7" x14ac:dyDescent="0.25">
      <c r="A77" s="30" t="s">
        <v>93</v>
      </c>
      <c r="B77" s="6"/>
      <c r="C77" s="6"/>
      <c r="D77" s="6"/>
    </row>
    <row r="78" spans="1:7" x14ac:dyDescent="0.25">
      <c r="A78" s="5"/>
      <c r="B78" s="6"/>
      <c r="C78" s="6"/>
      <c r="D78" s="6"/>
    </row>
    <row r="81" spans="5:5" x14ac:dyDescent="0.25">
      <c r="E81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B18" sqref="B18"/>
    </sheetView>
  </sheetViews>
  <sheetFormatPr baseColWidth="10" defaultRowHeight="15" x14ac:dyDescent="0.25"/>
  <cols>
    <col min="1" max="1" width="18.28515625" customWidth="1"/>
    <col min="2" max="2" width="31.42578125" customWidth="1"/>
    <col min="3" max="3" width="27.42578125" customWidth="1"/>
  </cols>
  <sheetData>
    <row r="1" spans="1:3" x14ac:dyDescent="0.25">
      <c r="A1" s="29" t="s">
        <v>90</v>
      </c>
    </row>
    <row r="2" spans="1:3" x14ac:dyDescent="0.25">
      <c r="A2" s="28" t="s">
        <v>91</v>
      </c>
    </row>
    <row r="3" spans="1:3" x14ac:dyDescent="0.25">
      <c r="A3" s="28" t="s">
        <v>94</v>
      </c>
    </row>
    <row r="4" spans="1:3" x14ac:dyDescent="0.25">
      <c r="A4" s="16" t="s">
        <v>92</v>
      </c>
      <c r="B4" s="17" t="s">
        <v>72</v>
      </c>
      <c r="C4" s="17" t="s">
        <v>73</v>
      </c>
    </row>
    <row r="5" spans="1:3" x14ac:dyDescent="0.25">
      <c r="A5" s="19" t="s">
        <v>74</v>
      </c>
      <c r="B5" s="32">
        <v>1.3443910195956628E-2</v>
      </c>
      <c r="C5" s="32">
        <v>2.2388150552556153E-2</v>
      </c>
    </row>
    <row r="6" spans="1:3" x14ac:dyDescent="0.25">
      <c r="A6" s="19" t="s">
        <v>75</v>
      </c>
      <c r="B6" s="32">
        <v>9.1269841269841306E-2</v>
      </c>
      <c r="C6" s="32">
        <v>0.38096727321253121</v>
      </c>
    </row>
    <row r="7" spans="1:3" x14ac:dyDescent="0.25">
      <c r="A7" s="1" t="s">
        <v>76</v>
      </c>
      <c r="B7" s="33">
        <v>-0.10873807772713832</v>
      </c>
      <c r="C7" s="33">
        <v>6.8342660939668148E-2</v>
      </c>
    </row>
    <row r="8" spans="1:3" x14ac:dyDescent="0.25">
      <c r="A8" s="19" t="s">
        <v>77</v>
      </c>
      <c r="B8" s="32">
        <v>-0.43192095041688294</v>
      </c>
      <c r="C8" s="32">
        <v>3.6422863410979856E-3</v>
      </c>
    </row>
    <row r="9" spans="1:3" x14ac:dyDescent="0.25">
      <c r="A9" s="1" t="s">
        <v>78</v>
      </c>
      <c r="B9" s="33">
        <v>-8.9406140834712336E-2</v>
      </c>
      <c r="C9" s="33">
        <v>3.3375985569449249E-2</v>
      </c>
    </row>
    <row r="10" spans="1:3" x14ac:dyDescent="0.25">
      <c r="A10" s="19" t="s">
        <v>79</v>
      </c>
      <c r="B10" s="32">
        <v>-1.8636092466981575E-2</v>
      </c>
      <c r="C10" s="32">
        <v>0.31455909990040237</v>
      </c>
    </row>
    <row r="11" spans="1:3" x14ac:dyDescent="0.25">
      <c r="A11" s="19" t="s">
        <v>80</v>
      </c>
      <c r="B11" s="32">
        <v>0.1999999999999999</v>
      </c>
      <c r="C11" s="32">
        <v>5.8932056282399413E-2</v>
      </c>
    </row>
    <row r="12" spans="1:3" x14ac:dyDescent="0.25">
      <c r="A12" s="1" t="s">
        <v>81</v>
      </c>
      <c r="B12" s="33">
        <v>0.26213592233009708</v>
      </c>
      <c r="C12" s="33">
        <v>2.1096331865122671E-2</v>
      </c>
    </row>
    <row r="13" spans="1:3" x14ac:dyDescent="0.25">
      <c r="A13" s="19" t="s">
        <v>82</v>
      </c>
      <c r="B13" s="32">
        <v>0</v>
      </c>
      <c r="C13" s="32">
        <v>7.7138549052425129E-4</v>
      </c>
    </row>
    <row r="14" spans="1:3" x14ac:dyDescent="0.25">
      <c r="A14" s="19" t="s">
        <v>83</v>
      </c>
      <c r="B14" s="32">
        <v>0.19507484307098041</v>
      </c>
      <c r="C14" s="32">
        <v>3.9729619683804259E-3</v>
      </c>
    </row>
    <row r="15" spans="1:3" x14ac:dyDescent="0.25">
      <c r="A15" s="31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PGB Tucumán</vt:lpstr>
      <vt:lpstr>PGB Agricultura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mwierny</dc:creator>
  <cp:lastModifiedBy>RAUL</cp:lastModifiedBy>
  <dcterms:created xsi:type="dcterms:W3CDTF">2016-10-17T22:19:26Z</dcterms:created>
  <dcterms:modified xsi:type="dcterms:W3CDTF">2024-10-17T13:02:58Z</dcterms:modified>
</cp:coreProperties>
</file>